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66925"/>
  <mc:AlternateContent xmlns:mc="http://schemas.openxmlformats.org/markup-compatibility/2006">
    <mc:Choice Requires="x15">
      <x15ac:absPath xmlns:x15ac="http://schemas.microsoft.com/office/spreadsheetml/2010/11/ac" url="C:\Users\HarjotSingh\Downloads\deploy-68969633c7658b526efc433f\assets\"/>
    </mc:Choice>
  </mc:AlternateContent>
  <xr:revisionPtr revIDLastSave="0" documentId="13_ncr:1_{9DEBCC47-0D78-4BB7-A16B-B3FA2CCDE474}" xr6:coauthVersionLast="47" xr6:coauthVersionMax="47" xr10:uidLastSave="{00000000-0000-0000-0000-000000000000}"/>
  <bookViews>
    <workbookView xWindow="-120" yWindow="-120" windowWidth="29040" windowHeight="15720" xr2:uid="{267DE060-5B88-442D-A9BE-42D16E1C426E}"/>
  </bookViews>
  <sheets>
    <sheet name="Pavement Thickness" sheetId="2" r:id="rId1"/>
  </sheets>
  <definedNames>
    <definedName name="_xlnm.Print_Titles" localSheetId="0">'Pavement Thickness'!$1:$3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2" i="2" l="1"/>
  <c r="H91" i="2"/>
  <c r="D91" i="2"/>
  <c r="G58" i="2"/>
  <c r="G57" i="2"/>
  <c r="D57" i="2"/>
  <c r="G60" i="2" l="1"/>
  <c r="G64" i="2" s="1"/>
  <c r="G67" i="2" s="1"/>
  <c r="G68" i="2" l="1"/>
  <c r="C92" i="2" s="1"/>
  <c r="H92" i="2" s="1"/>
  <c r="G93" i="2" s="1"/>
</calcChain>
</file>

<file path=xl/sharedStrings.xml><?xml version="1.0" encoding="utf-8"?>
<sst xmlns="http://schemas.openxmlformats.org/spreadsheetml/2006/main" count="68" uniqueCount="50">
  <si>
    <t>Design Period:</t>
  </si>
  <si>
    <t>=</t>
  </si>
  <si>
    <t>Years</t>
  </si>
  <si>
    <t>Annual Average Daily Traffic in vehicles per day in the first year (AADT)</t>
  </si>
  <si>
    <t>Annual Average Daily Traffic</t>
  </si>
  <si>
    <t>vpd</t>
  </si>
  <si>
    <t>Direction Factor (DF)</t>
  </si>
  <si>
    <t>Percentage heavy vehicles (%HV):</t>
  </si>
  <si>
    <t>%</t>
  </si>
  <si>
    <t>Lane distribution factor (LDF):</t>
  </si>
  <si>
    <t>Heavy vehicle growth rate (compound) %HV:</t>
  </si>
  <si>
    <t>Initial daily heavy vehicles traversing the design lane</t>
  </si>
  <si>
    <r>
      <t>N</t>
    </r>
    <r>
      <rPr>
        <vertAlign val="subscript"/>
        <sz val="9"/>
        <color theme="1"/>
        <rFont val="Calibri  "/>
      </rPr>
      <t>i</t>
    </r>
  </si>
  <si>
    <t>Heavy Vehicles</t>
  </si>
  <si>
    <t>Cumulative Growth Factor (CGF)</t>
  </si>
  <si>
    <t>Cumulative heavy vehicle axle groups traversing the design lane during the design period</t>
  </si>
  <si>
    <r>
      <t>N</t>
    </r>
    <r>
      <rPr>
        <vertAlign val="subscript"/>
        <sz val="9"/>
        <color theme="1"/>
        <rFont val="Calibri  "/>
      </rPr>
      <t>HV</t>
    </r>
  </si>
  <si>
    <r>
      <t>365 x CGF x N</t>
    </r>
    <r>
      <rPr>
        <vertAlign val="subscript"/>
        <sz val="9"/>
        <color theme="1"/>
        <rFont val="Calibri  "/>
      </rPr>
      <t>i</t>
    </r>
  </si>
  <si>
    <r>
      <t>Presumptive numbers of heavy vehicle axle groups per heavy vehicle (N</t>
    </r>
    <r>
      <rPr>
        <vertAlign val="subscript"/>
        <sz val="9"/>
        <color theme="1"/>
        <rFont val="Calibri  "/>
      </rPr>
      <t>HVAG</t>
    </r>
    <r>
      <rPr>
        <sz val="9"/>
        <color theme="1"/>
        <rFont val="Calibri  "/>
      </rPr>
      <t>)</t>
    </r>
  </si>
  <si>
    <r>
      <t>N</t>
    </r>
    <r>
      <rPr>
        <vertAlign val="subscript"/>
        <sz val="9"/>
        <color theme="1"/>
        <rFont val="Calibri  "/>
      </rPr>
      <t>HVAG</t>
    </r>
  </si>
  <si>
    <r>
      <t>Cumulative Heavy Vehicle Axle Groups N</t>
    </r>
    <r>
      <rPr>
        <vertAlign val="subscript"/>
        <sz val="9"/>
        <color theme="1"/>
        <rFont val="Calibri  "/>
      </rPr>
      <t>DT</t>
    </r>
  </si>
  <si>
    <r>
      <t>N</t>
    </r>
    <r>
      <rPr>
        <i/>
        <vertAlign val="subscript"/>
        <sz val="9"/>
        <color theme="1"/>
        <rFont val="Calibri  "/>
      </rPr>
      <t>DT</t>
    </r>
  </si>
  <si>
    <r>
      <t>x N</t>
    </r>
    <r>
      <rPr>
        <vertAlign val="subscript"/>
        <sz val="9"/>
        <color theme="1"/>
        <rFont val="Calibri  "/>
      </rPr>
      <t>HVAG</t>
    </r>
  </si>
  <si>
    <t>DESA</t>
  </si>
  <si>
    <t>x ESA/HVAG</t>
  </si>
  <si>
    <t>DESA = Design number of Equivalent Standard Axles</t>
  </si>
  <si>
    <t>ESA / HVAG = average number of Equivalent Standard Axles per heavy vehicle axle group for the TLD</t>
  </si>
  <si>
    <t>Subgrade Modulus</t>
  </si>
  <si>
    <t>CBR</t>
  </si>
  <si>
    <t>logCBR</t>
  </si>
  <si>
    <t>log(DESA/120)</t>
  </si>
  <si>
    <t>t</t>
  </si>
  <si>
    <t>mm</t>
  </si>
  <si>
    <t>Prepared By 
Harjot Singh</t>
  </si>
  <si>
    <t>Reviewed On</t>
  </si>
  <si>
    <t>Reviewed by</t>
  </si>
  <si>
    <t>Shiva Ranjit</t>
  </si>
  <si>
    <t>Rev R0</t>
  </si>
  <si>
    <t>Document - RDPav_Gen01</t>
  </si>
  <si>
    <t>ESA/HVAG (From table below)</t>
  </si>
  <si>
    <t>HNR Associates Engineering Resource
Resource Title:: 
Austroads Pavement Design – Light Traffic Bituminous Seal</t>
  </si>
  <si>
    <t>3. Cross-check results with relevant Austroads standards before application.</t>
  </si>
  <si>
    <t>4. Do not modify locked/protected cells to ensure formulas remain intact.</t>
  </si>
  <si>
    <t>How to Use:</t>
  </si>
  <si>
    <t>Disclaimer:</t>
  </si>
  <si>
    <t>This tool is provided by HNR Associates for educational and reference purposes only. Users must validate outputs against the latest standards and project requirements. HNR Associates is not responsible for any misuse or misinterpretation of the results.</t>
  </si>
  <si>
    <t>Required Pavement Thickness (Base + Subbase)</t>
  </si>
  <si>
    <t>2. Review the calculated outputs in the Green Cell.</t>
  </si>
  <si>
    <t>1. Navigate to the input worksheet and enter values in the Orange cells.</t>
  </si>
  <si>
    <t>5. Cells - Prepared by, Reviewed by, Reviewed dates, Revision and Document no are 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</si>
</sst>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E+00"/>
  </numFmts>
  <fonts count="14">
    <font>
      <sz val="11"/>
      <color theme="1"/>
      <name val="Calibri"/>
      <family val="2"/>
      <scheme val="minor"/>
    </font>
    <font>
      <i/>
      <sz val="9"/>
      <color theme="1"/>
      <name val="Calibri  "/>
    </font>
    <font>
      <sz val="9"/>
      <color theme="1"/>
      <name val="Calibri  "/>
    </font>
    <font>
      <sz val="9"/>
      <color rgb="FFFF0000"/>
      <name val="Calibri  "/>
    </font>
    <font>
      <vertAlign val="subscript"/>
      <sz val="9"/>
      <color theme="1"/>
      <name val="Calibri  "/>
    </font>
    <font>
      <i/>
      <vertAlign val="subscript"/>
      <sz val="9"/>
      <color theme="1"/>
      <name val="Calibri  "/>
    </font>
    <font>
      <sz val="11"/>
      <color rgb="FFFF0000"/>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11"/>
      <name val="Calibri"/>
      <family val="2"/>
    </font>
    <font>
      <sz val="9"/>
      <color rgb="FF260ED6"/>
      <name val="Calibri  "/>
    </font>
    <font>
      <sz val="9"/>
      <color rgb="FF260ED6"/>
      <name val="Calibri"/>
      <family val="2"/>
      <scheme val="minor"/>
    </font>
    <font>
      <b/>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6">
    <xf numFmtId="0" fontId="0" fillId="0" borderId="0" xfId="0"/>
    <xf numFmtId="0" fontId="2" fillId="0" borderId="0" xfId="0" applyFont="1"/>
    <xf numFmtId="0" fontId="3" fillId="0" borderId="0" xfId="0" applyFont="1"/>
    <xf numFmtId="11" fontId="2" fillId="0" borderId="0" xfId="0" applyNumberFormat="1" applyFont="1"/>
    <xf numFmtId="1" fontId="2" fillId="0" borderId="0" xfId="0" applyNumberFormat="1" applyFont="1"/>
    <xf numFmtId="0" fontId="0" fillId="0" borderId="0" xfId="0" applyAlignment="1">
      <alignment horizontal="center"/>
    </xf>
    <xf numFmtId="165" fontId="0" fillId="0" borderId="0" xfId="0" applyNumberFormat="1" applyAlignment="1">
      <alignment horizontal="center"/>
    </xf>
    <xf numFmtId="165" fontId="2" fillId="0" borderId="0" xfId="0" applyNumberFormat="1" applyFont="1" applyAlignment="1">
      <alignment horizontal="center"/>
    </xf>
    <xf numFmtId="1" fontId="0" fillId="0" borderId="0" xfId="0" applyNumberFormat="1" applyAlignment="1">
      <alignment horizontal="center"/>
    </xf>
    <xf numFmtId="1" fontId="0" fillId="0" borderId="0" xfId="0" applyNumberFormat="1"/>
    <xf numFmtId="0" fontId="6" fillId="0" borderId="0" xfId="0" applyFont="1" applyAlignment="1">
      <alignment horizontal="left"/>
    </xf>
    <xf numFmtId="165" fontId="0" fillId="0" borderId="0" xfId="0" applyNumberFormat="1" applyAlignment="1">
      <alignment horizontal="left"/>
    </xf>
    <xf numFmtId="0" fontId="7" fillId="3" borderId="0" xfId="0" applyFont="1" applyFill="1"/>
    <xf numFmtId="0" fontId="2" fillId="3" borderId="0" xfId="0" applyFont="1" applyFill="1"/>
    <xf numFmtId="0" fontId="3" fillId="3" borderId="0" xfId="0" applyFont="1" applyFill="1"/>
    <xf numFmtId="0" fontId="1" fillId="3" borderId="0" xfId="0" applyFont="1" applyFill="1"/>
    <xf numFmtId="164" fontId="2" fillId="3" borderId="0" xfId="0" applyNumberFormat="1" applyFont="1" applyFill="1"/>
    <xf numFmtId="0" fontId="2" fillId="3" borderId="0" xfId="0" applyFont="1" applyFill="1" applyAlignment="1">
      <alignment horizontal="right"/>
    </xf>
    <xf numFmtId="1" fontId="2" fillId="3" borderId="0" xfId="0" applyNumberFormat="1" applyFont="1" applyFill="1"/>
    <xf numFmtId="166" fontId="2" fillId="3" borderId="0" xfId="0" applyNumberFormat="1" applyFont="1" applyFill="1"/>
    <xf numFmtId="0" fontId="7" fillId="3" borderId="0" xfId="0" applyFont="1" applyFill="1" applyAlignment="1">
      <alignment horizontal="center"/>
    </xf>
    <xf numFmtId="165" fontId="7" fillId="3" borderId="0" xfId="0" applyNumberFormat="1" applyFont="1" applyFill="1" applyAlignment="1">
      <alignment horizontal="center"/>
    </xf>
    <xf numFmtId="165" fontId="2" fillId="3" borderId="0" xfId="0" applyNumberFormat="1" applyFont="1" applyFill="1" applyAlignment="1">
      <alignment horizontal="center"/>
    </xf>
    <xf numFmtId="2" fontId="7" fillId="3" borderId="0" xfId="0" applyNumberFormat="1" applyFont="1" applyFill="1"/>
    <xf numFmtId="166" fontId="7" fillId="3" borderId="0" xfId="0" applyNumberFormat="1" applyFont="1" applyFill="1"/>
    <xf numFmtId="0" fontId="10" fillId="3" borderId="0" xfId="0" applyFont="1" applyFill="1"/>
    <xf numFmtId="0" fontId="8" fillId="3" borderId="0" xfId="0" applyFont="1" applyFill="1"/>
    <xf numFmtId="0" fontId="9" fillId="3" borderId="0" xfId="0" applyFont="1" applyFill="1"/>
    <xf numFmtId="1" fontId="13" fillId="5" borderId="0" xfId="0" applyNumberFormat="1" applyFont="1" applyFill="1"/>
    <xf numFmtId="0" fontId="7" fillId="2" borderId="1" xfId="0" applyFont="1" applyFill="1" applyBorder="1" applyProtection="1">
      <protection locked="0"/>
    </xf>
    <xf numFmtId="0" fontId="11" fillId="4" borderId="0" xfId="0" applyFont="1" applyFill="1" applyProtection="1">
      <protection locked="0"/>
    </xf>
    <xf numFmtId="0" fontId="12" fillId="4" borderId="0" xfId="0" applyFont="1" applyFill="1" applyProtection="1">
      <protection locked="0"/>
    </xf>
    <xf numFmtId="0" fontId="7" fillId="3"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7" fillId="2" borderId="2" xfId="0" applyFont="1" applyFill="1" applyBorder="1" applyAlignment="1">
      <alignment horizontal="center"/>
    </xf>
    <xf numFmtId="0" fontId="7" fillId="2" borderId="3" xfId="0" applyFont="1" applyFill="1" applyBorder="1" applyAlignment="1">
      <alignment horizontal="center"/>
    </xf>
    <xf numFmtId="14" fontId="7" fillId="2" borderId="1" xfId="0" applyNumberFormat="1" applyFont="1" applyFill="1" applyBorder="1" applyAlignment="1" applyProtection="1">
      <alignment horizontal="left"/>
      <protection locked="0"/>
    </xf>
    <xf numFmtId="0" fontId="7" fillId="2" borderId="2" xfId="0" applyFont="1" applyFill="1" applyBorder="1" applyAlignment="1">
      <alignment horizontal="left"/>
    </xf>
    <xf numFmtId="0" fontId="7" fillId="2" borderId="3" xfId="0" applyFont="1" applyFill="1" applyBorder="1" applyAlignment="1">
      <alignment horizontal="left"/>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protection locked="0"/>
    </xf>
    <xf numFmtId="0" fontId="7" fillId="2" borderId="4"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260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555876</xdr:colOff>
      <xdr:row>70</xdr:row>
      <xdr:rowOff>53413</xdr:rowOff>
    </xdr:from>
    <xdr:to>
      <xdr:col>8</xdr:col>
      <xdr:colOff>247145</xdr:colOff>
      <xdr:row>89</xdr:row>
      <xdr:rowOff>178038</xdr:rowOff>
    </xdr:to>
    <xdr:pic>
      <xdr:nvPicPr>
        <xdr:cNvPr id="5" name="Picture 4">
          <a:extLst>
            <a:ext uri="{FF2B5EF4-FFF2-40B4-BE49-F238E27FC236}">
              <a16:creationId xmlns:a16="http://schemas.microsoft.com/office/drawing/2014/main" id="{DA2AEA01-A683-4479-8DE7-63D58D247E68}"/>
            </a:ext>
          </a:extLst>
        </xdr:cNvPr>
        <xdr:cNvPicPr>
          <a:picLocks noChangeAspect="1"/>
        </xdr:cNvPicPr>
      </xdr:nvPicPr>
      <xdr:blipFill rotWithShape="1">
        <a:blip xmlns:r="http://schemas.openxmlformats.org/officeDocument/2006/relationships" r:embed="rId1"/>
        <a:srcRect b="13779"/>
        <a:stretch>
          <a:fillRect/>
        </a:stretch>
      </xdr:blipFill>
      <xdr:spPr>
        <a:xfrm>
          <a:off x="555876" y="5198693"/>
          <a:ext cx="4729727" cy="3676471"/>
        </a:xfrm>
        <a:prstGeom prst="rect">
          <a:avLst/>
        </a:prstGeom>
      </xdr:spPr>
    </xdr:pic>
    <xdr:clientData/>
  </xdr:twoCellAnchor>
  <xdr:oneCellAnchor>
    <xdr:from>
      <xdr:col>0</xdr:col>
      <xdr:colOff>35609</xdr:colOff>
      <xdr:row>0</xdr:row>
      <xdr:rowOff>44509</xdr:rowOff>
    </xdr:from>
    <xdr:ext cx="1130536" cy="525211"/>
    <xdr:pic>
      <xdr:nvPicPr>
        <xdr:cNvPr id="9" name="Image 1" descr="Picture">
          <a:extLst>
            <a:ext uri="{FF2B5EF4-FFF2-40B4-BE49-F238E27FC236}">
              <a16:creationId xmlns:a16="http://schemas.microsoft.com/office/drawing/2014/main" id="{100FDF0D-19D0-4AD5-934F-E955BB7967F7}"/>
            </a:ext>
          </a:extLst>
        </xdr:cNvPr>
        <xdr:cNvPicPr/>
      </xdr:nvPicPr>
      <xdr:blipFill rotWithShape="1">
        <a:blip xmlns:r="http://schemas.openxmlformats.org/officeDocument/2006/relationships" r:embed="rId2" cstate="print"/>
        <a:srcRect t="27962" b="22749"/>
        <a:stretch>
          <a:fillRect/>
        </a:stretch>
      </xdr:blipFill>
      <xdr:spPr>
        <a:xfrm>
          <a:off x="35609" y="44509"/>
          <a:ext cx="1130536" cy="52521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A4D4-0C3B-4C87-8972-7BCFAC5E9559}">
  <dimension ref="A1:Q143"/>
  <sheetViews>
    <sheetView tabSelected="1" view="pageBreakPreview" zoomScaleNormal="107" zoomScaleSheetLayoutView="100" workbookViewId="0">
      <selection activeCell="K17" sqref="K17"/>
    </sheetView>
  </sheetViews>
  <sheetFormatPr defaultRowHeight="15"/>
  <cols>
    <col min="2" max="2" width="11.140625" bestFit="1" customWidth="1"/>
    <col min="7" max="7" width="10" bestFit="1" customWidth="1"/>
  </cols>
  <sheetData>
    <row r="1" spans="1:9" ht="50.25" customHeight="1">
      <c r="A1" s="36"/>
      <c r="B1" s="37"/>
      <c r="C1" s="33" t="s">
        <v>40</v>
      </c>
      <c r="D1" s="34"/>
      <c r="E1" s="34"/>
      <c r="F1" s="34"/>
      <c r="G1" s="35"/>
      <c r="H1" s="41" t="s">
        <v>33</v>
      </c>
      <c r="I1" s="42"/>
    </row>
    <row r="2" spans="1:9">
      <c r="A2" s="39" t="s">
        <v>35</v>
      </c>
      <c r="B2" s="40"/>
      <c r="C2" s="38" t="s">
        <v>36</v>
      </c>
      <c r="D2" s="38"/>
      <c r="E2" s="39" t="s">
        <v>34</v>
      </c>
      <c r="F2" s="40"/>
      <c r="G2" s="38">
        <v>45892</v>
      </c>
      <c r="H2" s="38"/>
      <c r="I2" s="29" t="s">
        <v>37</v>
      </c>
    </row>
    <row r="3" spans="1:9">
      <c r="A3" s="43" t="s">
        <v>38</v>
      </c>
      <c r="B3" s="44"/>
      <c r="C3" s="44"/>
      <c r="D3" s="44"/>
      <c r="E3" s="44"/>
      <c r="F3" s="44"/>
      <c r="G3" s="44"/>
      <c r="H3" s="44"/>
      <c r="I3" s="45"/>
    </row>
    <row r="4" spans="1:9">
      <c r="A4" s="12"/>
      <c r="B4" s="12"/>
      <c r="C4" s="12"/>
      <c r="D4" s="12"/>
      <c r="E4" s="12"/>
      <c r="F4" s="12"/>
      <c r="G4" s="12"/>
      <c r="H4" s="12"/>
      <c r="I4" s="12"/>
    </row>
    <row r="5" spans="1:9">
      <c r="A5" s="12"/>
      <c r="B5" s="25"/>
      <c r="C5" s="12"/>
      <c r="D5" s="12"/>
      <c r="E5" s="12"/>
      <c r="F5" s="12"/>
      <c r="G5" s="12"/>
      <c r="H5" s="12"/>
      <c r="I5" s="12"/>
    </row>
    <row r="6" spans="1:9">
      <c r="A6" s="12"/>
      <c r="B6" s="26" t="s">
        <v>43</v>
      </c>
      <c r="C6" s="12"/>
      <c r="D6" s="12"/>
      <c r="E6" s="12"/>
      <c r="F6" s="12"/>
      <c r="G6" s="12"/>
      <c r="H6" s="12"/>
      <c r="I6" s="12"/>
    </row>
    <row r="7" spans="1:9">
      <c r="A7" s="12"/>
      <c r="B7" s="12" t="s">
        <v>48</v>
      </c>
      <c r="C7" s="12"/>
      <c r="D7" s="12"/>
      <c r="E7" s="12"/>
      <c r="F7" s="12"/>
      <c r="G7" s="12"/>
      <c r="H7" s="12"/>
      <c r="I7" s="12"/>
    </row>
    <row r="8" spans="1:9">
      <c r="A8" s="12"/>
      <c r="B8" s="12" t="s">
        <v>47</v>
      </c>
      <c r="C8" s="12"/>
      <c r="D8" s="12"/>
      <c r="E8" s="12"/>
      <c r="F8" s="12"/>
      <c r="G8" s="12"/>
      <c r="H8" s="12"/>
      <c r="I8" s="12"/>
    </row>
    <row r="9" spans="1:9">
      <c r="A9" s="12"/>
      <c r="B9" s="12" t="s">
        <v>41</v>
      </c>
      <c r="C9" s="12"/>
      <c r="D9" s="12"/>
      <c r="E9" s="12"/>
      <c r="F9" s="12"/>
      <c r="G9" s="12"/>
      <c r="H9" s="12"/>
      <c r="I9" s="12"/>
    </row>
    <row r="10" spans="1:9">
      <c r="A10" s="12"/>
      <c r="B10" s="12" t="s">
        <v>42</v>
      </c>
      <c r="C10" s="12"/>
      <c r="D10" s="12"/>
      <c r="E10" s="12"/>
      <c r="F10" s="12"/>
      <c r="G10" s="12"/>
      <c r="H10" s="12"/>
      <c r="I10" s="12"/>
    </row>
    <row r="11" spans="1:9">
      <c r="A11" s="12"/>
      <c r="B11" s="12" t="s">
        <v>49</v>
      </c>
      <c r="C11" s="12"/>
      <c r="D11" s="12"/>
      <c r="E11" s="12"/>
      <c r="F11" s="12"/>
      <c r="G11" s="12"/>
      <c r="H11" s="12"/>
      <c r="I11" s="12"/>
    </row>
    <row r="12" spans="1:9">
      <c r="A12" s="12"/>
      <c r="B12" s="27" t="s">
        <v>44</v>
      </c>
      <c r="C12" s="12"/>
      <c r="D12" s="12"/>
      <c r="E12" s="12"/>
      <c r="F12" s="12"/>
      <c r="G12" s="12"/>
      <c r="H12" s="12"/>
      <c r="I12" s="12"/>
    </row>
    <row r="13" spans="1:9" ht="15" customHeight="1">
      <c r="A13" s="12"/>
      <c r="B13" s="32" t="s">
        <v>45</v>
      </c>
      <c r="C13" s="32"/>
      <c r="D13" s="32"/>
      <c r="E13" s="32"/>
      <c r="F13" s="32"/>
      <c r="G13" s="32"/>
      <c r="H13" s="32"/>
      <c r="I13" s="12"/>
    </row>
    <row r="14" spans="1:9">
      <c r="A14" s="12"/>
      <c r="B14" s="32"/>
      <c r="C14" s="32"/>
      <c r="D14" s="32"/>
      <c r="E14" s="32"/>
      <c r="F14" s="32"/>
      <c r="G14" s="32"/>
      <c r="H14" s="32"/>
      <c r="I14" s="12"/>
    </row>
    <row r="15" spans="1:9">
      <c r="A15" s="12"/>
      <c r="B15" s="32"/>
      <c r="C15" s="32"/>
      <c r="D15" s="32"/>
      <c r="E15" s="32"/>
      <c r="F15" s="32"/>
      <c r="G15" s="32"/>
      <c r="H15" s="32"/>
      <c r="I15" s="12"/>
    </row>
    <row r="16" spans="1:9">
      <c r="A16" s="12"/>
      <c r="B16" s="32"/>
      <c r="C16" s="32"/>
      <c r="D16" s="32"/>
      <c r="E16" s="32"/>
      <c r="F16" s="32"/>
      <c r="G16" s="32"/>
      <c r="H16" s="32"/>
      <c r="I16" s="12"/>
    </row>
    <row r="17" spans="1:9">
      <c r="A17" s="12"/>
      <c r="B17" s="12"/>
      <c r="C17" s="12"/>
      <c r="D17" s="12"/>
      <c r="E17" s="12"/>
      <c r="F17" s="12"/>
      <c r="G17" s="12"/>
      <c r="H17" s="12"/>
      <c r="I17" s="12"/>
    </row>
    <row r="18" spans="1:9">
      <c r="A18" s="12"/>
      <c r="B18" s="12"/>
      <c r="C18" s="12"/>
      <c r="D18" s="12"/>
      <c r="E18" s="12"/>
      <c r="F18" s="12"/>
      <c r="G18" s="12"/>
      <c r="H18" s="12"/>
      <c r="I18" s="12"/>
    </row>
    <row r="19" spans="1:9">
      <c r="A19" s="12"/>
      <c r="B19" s="12"/>
      <c r="C19" s="12"/>
      <c r="D19" s="12"/>
      <c r="E19" s="12"/>
      <c r="F19" s="12"/>
      <c r="G19" s="12"/>
      <c r="H19" s="12"/>
      <c r="I19" s="12"/>
    </row>
    <row r="20" spans="1:9">
      <c r="A20" s="12"/>
      <c r="B20" s="12"/>
      <c r="C20" s="12"/>
      <c r="D20" s="12"/>
      <c r="E20" s="12"/>
      <c r="F20" s="12"/>
      <c r="G20" s="12"/>
      <c r="H20" s="12"/>
      <c r="I20" s="12"/>
    </row>
    <row r="21" spans="1:9">
      <c r="A21" s="12"/>
      <c r="B21" s="12"/>
      <c r="C21" s="12"/>
      <c r="D21" s="12"/>
      <c r="E21" s="12"/>
      <c r="F21" s="12"/>
      <c r="G21" s="12"/>
      <c r="H21" s="12"/>
      <c r="I21" s="12"/>
    </row>
    <row r="22" spans="1:9">
      <c r="A22" s="12"/>
      <c r="B22" s="12"/>
      <c r="C22" s="12"/>
      <c r="D22" s="12"/>
      <c r="E22" s="12"/>
      <c r="F22" s="12"/>
      <c r="G22" s="12"/>
      <c r="H22" s="12"/>
      <c r="I22" s="12"/>
    </row>
    <row r="23" spans="1:9">
      <c r="A23" s="12"/>
      <c r="B23" s="12"/>
      <c r="C23" s="12"/>
      <c r="D23" s="12"/>
      <c r="E23" s="12"/>
      <c r="F23" s="12"/>
      <c r="G23" s="12"/>
      <c r="H23" s="12"/>
      <c r="I23" s="12"/>
    </row>
    <row r="24" spans="1:9">
      <c r="A24" s="12"/>
      <c r="B24" s="12"/>
      <c r="C24" s="12"/>
      <c r="D24" s="12"/>
      <c r="E24" s="12"/>
      <c r="F24" s="12"/>
      <c r="G24" s="12"/>
      <c r="H24" s="12"/>
      <c r="I24" s="12"/>
    </row>
    <row r="25" spans="1:9">
      <c r="A25" s="12"/>
      <c r="B25" s="12"/>
      <c r="C25" s="12"/>
      <c r="D25" s="12"/>
      <c r="E25" s="12"/>
      <c r="F25" s="12"/>
      <c r="G25" s="12"/>
      <c r="H25" s="12"/>
      <c r="I25" s="12"/>
    </row>
    <row r="26" spans="1:9">
      <c r="A26" s="12"/>
      <c r="B26" s="12"/>
      <c r="C26" s="12"/>
      <c r="D26" s="12"/>
      <c r="E26" s="12"/>
      <c r="F26" s="12"/>
      <c r="G26" s="12"/>
      <c r="H26" s="12"/>
      <c r="I26" s="12"/>
    </row>
    <row r="27" spans="1:9">
      <c r="A27" s="12"/>
      <c r="B27" s="12"/>
      <c r="C27" s="12"/>
      <c r="D27" s="12"/>
      <c r="E27" s="12"/>
      <c r="F27" s="12"/>
      <c r="G27" s="12"/>
      <c r="H27" s="12"/>
      <c r="I27" s="12"/>
    </row>
    <row r="28" spans="1:9">
      <c r="A28" s="12"/>
      <c r="B28" s="12"/>
      <c r="C28" s="12"/>
      <c r="D28" s="12"/>
      <c r="E28" s="12"/>
      <c r="F28" s="12"/>
      <c r="G28" s="12"/>
      <c r="H28" s="12"/>
      <c r="I28" s="12"/>
    </row>
    <row r="29" spans="1:9">
      <c r="A29" s="12"/>
      <c r="B29" s="12"/>
      <c r="C29" s="12"/>
      <c r="D29" s="12"/>
      <c r="E29" s="12"/>
      <c r="F29" s="12"/>
      <c r="G29" s="12"/>
      <c r="H29" s="12"/>
      <c r="I29" s="12"/>
    </row>
    <row r="30" spans="1:9">
      <c r="A30" s="12"/>
      <c r="B30" s="12"/>
      <c r="C30" s="12"/>
      <c r="D30" s="12"/>
      <c r="E30" s="12"/>
      <c r="F30" s="12"/>
      <c r="G30" s="12"/>
      <c r="H30" s="12"/>
      <c r="I30" s="12"/>
    </row>
    <row r="31" spans="1:9">
      <c r="A31" s="12"/>
      <c r="B31" s="12"/>
      <c r="C31" s="12"/>
      <c r="D31" s="12"/>
      <c r="E31" s="12"/>
      <c r="F31" s="12"/>
      <c r="G31" s="12"/>
      <c r="H31" s="12"/>
      <c r="I31" s="12"/>
    </row>
    <row r="32" spans="1:9">
      <c r="A32" s="12"/>
      <c r="B32" s="12"/>
      <c r="C32" s="12"/>
      <c r="D32" s="12"/>
      <c r="E32" s="12"/>
      <c r="F32" s="12"/>
      <c r="G32" s="12"/>
      <c r="H32" s="12"/>
      <c r="I32" s="12"/>
    </row>
    <row r="33" spans="1:9">
      <c r="A33" s="12"/>
      <c r="B33" s="12"/>
      <c r="C33" s="12"/>
      <c r="D33" s="12"/>
      <c r="E33" s="12"/>
      <c r="F33" s="12"/>
      <c r="G33" s="12"/>
      <c r="H33" s="12"/>
      <c r="I33" s="12"/>
    </row>
    <row r="34" spans="1:9">
      <c r="A34" s="12"/>
      <c r="B34" s="12"/>
      <c r="C34" s="12"/>
      <c r="D34" s="12"/>
      <c r="E34" s="12"/>
      <c r="F34" s="12"/>
      <c r="G34" s="12"/>
      <c r="H34" s="12"/>
      <c r="I34" s="12"/>
    </row>
    <row r="35" spans="1:9">
      <c r="A35" s="12"/>
      <c r="B35" s="12"/>
      <c r="C35" s="12"/>
      <c r="D35" s="12"/>
      <c r="E35" s="12"/>
      <c r="F35" s="12"/>
      <c r="G35" s="12"/>
      <c r="H35" s="12"/>
      <c r="I35" s="12"/>
    </row>
    <row r="36" spans="1:9">
      <c r="A36" s="12"/>
      <c r="B36" s="12"/>
      <c r="C36" s="12"/>
      <c r="D36" s="12"/>
      <c r="E36" s="12"/>
      <c r="F36" s="12"/>
      <c r="G36" s="12"/>
      <c r="H36" s="12"/>
      <c r="I36" s="12"/>
    </row>
    <row r="37" spans="1:9">
      <c r="A37" s="12"/>
      <c r="B37" s="12"/>
      <c r="C37" s="12"/>
      <c r="D37" s="12"/>
      <c r="E37" s="12"/>
      <c r="F37" s="12"/>
      <c r="G37" s="12"/>
      <c r="H37" s="12"/>
      <c r="I37" s="12"/>
    </row>
    <row r="38" spans="1:9">
      <c r="A38" s="12"/>
      <c r="B38" s="12"/>
      <c r="C38" s="12"/>
      <c r="D38" s="12"/>
      <c r="E38" s="12"/>
      <c r="F38" s="12"/>
      <c r="G38" s="12"/>
      <c r="H38" s="12"/>
      <c r="I38" s="12"/>
    </row>
    <row r="39" spans="1:9">
      <c r="A39" s="12"/>
      <c r="B39" s="12"/>
      <c r="C39" s="12"/>
      <c r="D39" s="12"/>
      <c r="E39" s="12"/>
      <c r="F39" s="12"/>
      <c r="G39" s="12"/>
      <c r="H39" s="12"/>
      <c r="I39" s="12"/>
    </row>
    <row r="40" spans="1:9">
      <c r="A40" s="12"/>
      <c r="B40" s="12"/>
      <c r="C40" s="12"/>
      <c r="D40" s="12"/>
      <c r="E40" s="12"/>
      <c r="F40" s="12"/>
      <c r="G40" s="12"/>
      <c r="H40" s="12"/>
      <c r="I40" s="12"/>
    </row>
    <row r="41" spans="1:9">
      <c r="A41" s="12"/>
      <c r="B41" s="12"/>
      <c r="C41" s="12"/>
      <c r="D41" s="12"/>
      <c r="E41" s="12"/>
      <c r="F41" s="12"/>
      <c r="G41" s="12"/>
      <c r="H41" s="12"/>
      <c r="I41" s="12"/>
    </row>
    <row r="42" spans="1:9">
      <c r="A42" s="12"/>
      <c r="B42" s="12"/>
      <c r="C42" s="12"/>
      <c r="D42" s="12"/>
      <c r="E42" s="12"/>
      <c r="F42" s="12"/>
      <c r="G42" s="12"/>
      <c r="H42" s="12"/>
      <c r="I42" s="12"/>
    </row>
    <row r="43" spans="1:9">
      <c r="A43" s="12"/>
      <c r="B43" s="12"/>
      <c r="C43" s="12"/>
      <c r="D43" s="12"/>
      <c r="E43" s="12"/>
      <c r="F43" s="12"/>
      <c r="G43" s="12"/>
      <c r="H43" s="12"/>
      <c r="I43" s="12"/>
    </row>
    <row r="44" spans="1:9">
      <c r="A44" s="12"/>
      <c r="B44" s="12"/>
      <c r="C44" s="12"/>
      <c r="D44" s="12"/>
      <c r="E44" s="12"/>
      <c r="F44" s="12"/>
      <c r="G44" s="12"/>
      <c r="H44" s="12"/>
      <c r="I44" s="12"/>
    </row>
    <row r="45" spans="1:9">
      <c r="A45" s="12"/>
      <c r="B45" s="12"/>
      <c r="C45" s="12"/>
      <c r="D45" s="12"/>
      <c r="E45" s="12"/>
      <c r="F45" s="12"/>
      <c r="G45" s="12"/>
      <c r="H45" s="12"/>
      <c r="I45" s="12"/>
    </row>
    <row r="46" spans="1:9">
      <c r="A46" s="12"/>
      <c r="B46" s="12"/>
      <c r="C46" s="12"/>
      <c r="D46" s="12"/>
      <c r="E46" s="12"/>
      <c r="F46" s="12"/>
      <c r="G46" s="12"/>
      <c r="H46" s="12"/>
      <c r="I46" s="12"/>
    </row>
    <row r="47" spans="1:9">
      <c r="A47" s="12"/>
      <c r="B47" s="12"/>
      <c r="C47" s="12"/>
      <c r="D47" s="12"/>
      <c r="E47" s="12"/>
      <c r="F47" s="12"/>
      <c r="G47" s="12"/>
      <c r="H47" s="12"/>
      <c r="I47" s="12"/>
    </row>
    <row r="48" spans="1:9">
      <c r="A48" s="12"/>
      <c r="B48" s="12"/>
      <c r="C48" s="12"/>
      <c r="D48" s="12"/>
      <c r="E48" s="12"/>
      <c r="F48" s="12"/>
      <c r="G48" s="12"/>
      <c r="H48" s="12"/>
      <c r="I48" s="12"/>
    </row>
    <row r="49" spans="1:9">
      <c r="A49" s="12"/>
      <c r="B49" s="13" t="s">
        <v>0</v>
      </c>
      <c r="C49" s="13"/>
      <c r="D49" s="13"/>
      <c r="E49" s="13"/>
      <c r="F49" s="13" t="s">
        <v>1</v>
      </c>
      <c r="G49" s="30">
        <v>20</v>
      </c>
      <c r="H49" s="13" t="s">
        <v>2</v>
      </c>
      <c r="I49" s="12"/>
    </row>
    <row r="50" spans="1:9">
      <c r="A50" s="15"/>
      <c r="B50" s="13" t="s">
        <v>3</v>
      </c>
      <c r="C50" s="13"/>
      <c r="D50" s="13"/>
      <c r="E50" s="13"/>
      <c r="F50" s="13"/>
      <c r="G50" s="14"/>
      <c r="H50" s="13"/>
      <c r="I50" s="13"/>
    </row>
    <row r="51" spans="1:9">
      <c r="A51" s="13"/>
      <c r="B51" s="13" t="s">
        <v>4</v>
      </c>
      <c r="C51" s="13"/>
      <c r="D51" s="13"/>
      <c r="E51" s="13"/>
      <c r="F51" s="13" t="s">
        <v>1</v>
      </c>
      <c r="G51" s="30">
        <v>2500</v>
      </c>
      <c r="H51" s="13" t="s">
        <v>5</v>
      </c>
      <c r="I51" s="13"/>
    </row>
    <row r="52" spans="1:9">
      <c r="A52" s="13"/>
      <c r="B52" s="13" t="s">
        <v>6</v>
      </c>
      <c r="C52" s="13"/>
      <c r="D52" s="13"/>
      <c r="E52" s="13"/>
      <c r="F52" s="13" t="s">
        <v>1</v>
      </c>
      <c r="G52" s="30">
        <v>0.5</v>
      </c>
      <c r="H52" s="13"/>
      <c r="I52" s="13"/>
    </row>
    <row r="53" spans="1:9">
      <c r="A53" s="13"/>
      <c r="B53" s="13" t="s">
        <v>7</v>
      </c>
      <c r="C53" s="13"/>
      <c r="D53" s="13"/>
      <c r="E53" s="13"/>
      <c r="F53" s="13" t="s">
        <v>1</v>
      </c>
      <c r="G53" s="30">
        <v>2</v>
      </c>
      <c r="H53" s="13" t="s">
        <v>8</v>
      </c>
      <c r="I53" s="13"/>
    </row>
    <row r="54" spans="1:9">
      <c r="A54" s="13"/>
      <c r="B54" s="13" t="s">
        <v>9</v>
      </c>
      <c r="C54" s="13"/>
      <c r="D54" s="13"/>
      <c r="E54" s="13"/>
      <c r="F54" s="13" t="s">
        <v>1</v>
      </c>
      <c r="G54" s="30">
        <v>1</v>
      </c>
      <c r="H54" s="13"/>
      <c r="I54" s="13"/>
    </row>
    <row r="55" spans="1:9">
      <c r="A55" s="13"/>
      <c r="B55" s="13" t="s">
        <v>10</v>
      </c>
      <c r="C55" s="13"/>
      <c r="D55" s="13"/>
      <c r="E55" s="13"/>
      <c r="F55" s="13" t="s">
        <v>1</v>
      </c>
      <c r="G55" s="30">
        <v>1</v>
      </c>
      <c r="H55" s="13" t="s">
        <v>8</v>
      </c>
      <c r="I55" s="13"/>
    </row>
    <row r="56" spans="1:9">
      <c r="A56" s="13"/>
      <c r="B56" s="13" t="s">
        <v>11</v>
      </c>
      <c r="C56" s="13"/>
      <c r="D56" s="13"/>
      <c r="E56" s="13"/>
      <c r="F56" s="13"/>
      <c r="G56" s="13"/>
      <c r="H56" s="13"/>
      <c r="I56" s="13"/>
    </row>
    <row r="57" spans="1:9">
      <c r="A57" s="13"/>
      <c r="B57" s="13" t="s">
        <v>12</v>
      </c>
      <c r="C57" s="13"/>
      <c r="D57" s="13" t="str">
        <f>"= AADT x DF x % HV/100 x LDF"</f>
        <v>= AADT x DF x % HV/100 x LDF</v>
      </c>
      <c r="E57" s="13"/>
      <c r="F57" s="13"/>
      <c r="G57" s="13">
        <f>G51*G52*G53*G54/100</f>
        <v>25</v>
      </c>
      <c r="H57" s="13" t="s">
        <v>13</v>
      </c>
      <c r="I57" s="13"/>
    </row>
    <row r="58" spans="1:9">
      <c r="A58" s="13"/>
      <c r="B58" s="13" t="s">
        <v>14</v>
      </c>
      <c r="C58" s="13"/>
      <c r="D58" s="13"/>
      <c r="E58" s="13"/>
      <c r="F58" s="13" t="s">
        <v>1</v>
      </c>
      <c r="G58" s="16">
        <f>IF(G55=0,G49,((1+0.01*G55)^G49-1)/0.01/G55)</f>
        <v>22.019003994796705</v>
      </c>
      <c r="H58" s="13"/>
      <c r="I58" s="13"/>
    </row>
    <row r="59" spans="1:9">
      <c r="A59" s="13"/>
      <c r="B59" s="13" t="s">
        <v>15</v>
      </c>
      <c r="C59" s="13"/>
      <c r="D59" s="13"/>
      <c r="E59" s="13"/>
      <c r="F59" s="13"/>
      <c r="G59" s="13"/>
      <c r="H59" s="13"/>
      <c r="I59" s="13"/>
    </row>
    <row r="60" spans="1:9">
      <c r="A60" s="13"/>
      <c r="B60" s="13" t="s">
        <v>16</v>
      </c>
      <c r="C60" s="17" t="s">
        <v>1</v>
      </c>
      <c r="D60" s="13" t="s">
        <v>17</v>
      </c>
      <c r="E60" s="13"/>
      <c r="F60" s="13" t="s">
        <v>1</v>
      </c>
      <c r="G60" s="18">
        <f>365*G58*G57</f>
        <v>200923.41145251994</v>
      </c>
      <c r="H60" s="13"/>
      <c r="I60" s="13"/>
    </row>
    <row r="61" spans="1:9">
      <c r="A61" s="13"/>
      <c r="B61" s="13" t="s">
        <v>18</v>
      </c>
      <c r="C61" s="12"/>
      <c r="D61" s="12"/>
      <c r="E61" s="12"/>
      <c r="F61" s="13"/>
      <c r="G61" s="13"/>
      <c r="H61" s="13"/>
      <c r="I61" s="13"/>
    </row>
    <row r="62" spans="1:9">
      <c r="A62" s="13"/>
      <c r="B62" s="13" t="s">
        <v>19</v>
      </c>
      <c r="C62" s="12" t="s">
        <v>1</v>
      </c>
      <c r="D62" s="13"/>
      <c r="E62" s="13"/>
      <c r="F62" s="13" t="s">
        <v>1</v>
      </c>
      <c r="G62" s="31">
        <v>2.8</v>
      </c>
      <c r="H62" s="13" t="str">
        <f>IF(G62=2.8,"Rural roads","Urban Roads")</f>
        <v>Rural roads</v>
      </c>
      <c r="I62" s="13"/>
    </row>
    <row r="63" spans="1:9">
      <c r="A63" s="13"/>
      <c r="B63" s="13" t="s">
        <v>20</v>
      </c>
      <c r="C63" s="12"/>
      <c r="D63" s="12"/>
      <c r="E63" s="12"/>
      <c r="F63" s="13"/>
      <c r="G63" s="12"/>
      <c r="H63" s="12"/>
      <c r="I63" s="13"/>
    </row>
    <row r="64" spans="1:9" ht="15.75">
      <c r="A64" s="13"/>
      <c r="B64" s="15" t="s">
        <v>21</v>
      </c>
      <c r="C64" s="13" t="s">
        <v>1</v>
      </c>
      <c r="D64" s="13" t="s">
        <v>16</v>
      </c>
      <c r="E64" s="13" t="s">
        <v>22</v>
      </c>
      <c r="F64" s="13" t="s">
        <v>1</v>
      </c>
      <c r="G64" s="18">
        <f>G62*G60</f>
        <v>562585.55206705583</v>
      </c>
      <c r="H64" s="13"/>
      <c r="I64" s="13"/>
    </row>
    <row r="65" spans="1:17">
      <c r="A65" s="13"/>
      <c r="B65" s="12"/>
      <c r="C65" s="12"/>
      <c r="D65" s="12"/>
      <c r="E65" s="12"/>
      <c r="F65" s="13"/>
      <c r="G65" s="16"/>
      <c r="H65" s="13"/>
      <c r="I65" s="13"/>
    </row>
    <row r="66" spans="1:17">
      <c r="A66" s="13"/>
      <c r="B66" s="13" t="s">
        <v>39</v>
      </c>
      <c r="C66" s="12"/>
      <c r="E66" s="13"/>
      <c r="F66" s="12" t="s">
        <v>1</v>
      </c>
      <c r="G66" s="31">
        <v>0.3</v>
      </c>
      <c r="H66" s="13"/>
      <c r="I66" s="13"/>
    </row>
    <row r="67" spans="1:17" ht="15.75">
      <c r="A67" s="13"/>
      <c r="B67" s="15" t="s">
        <v>23</v>
      </c>
      <c r="C67" s="13" t="s">
        <v>1</v>
      </c>
      <c r="D67" s="15" t="s">
        <v>21</v>
      </c>
      <c r="E67" s="15" t="s">
        <v>24</v>
      </c>
      <c r="F67" s="13"/>
      <c r="G67" s="18">
        <f>G64*G66</f>
        <v>168775.66562011675</v>
      </c>
      <c r="H67" s="13"/>
      <c r="I67" s="13"/>
    </row>
    <row r="68" spans="1:17">
      <c r="A68" s="13"/>
      <c r="B68" s="13"/>
      <c r="C68" s="13"/>
      <c r="D68" s="13"/>
      <c r="E68" s="13"/>
      <c r="F68" s="13"/>
      <c r="G68" s="19">
        <f>G67</f>
        <v>168775.66562011675</v>
      </c>
      <c r="H68" s="13"/>
      <c r="I68" s="13"/>
    </row>
    <row r="69" spans="1:17">
      <c r="A69" s="13"/>
      <c r="B69" s="13" t="s">
        <v>25</v>
      </c>
      <c r="C69" s="12"/>
      <c r="D69" s="12"/>
      <c r="E69" s="12"/>
      <c r="F69" s="12"/>
      <c r="G69" s="12"/>
      <c r="H69" s="12"/>
      <c r="I69" s="13"/>
    </row>
    <row r="70" spans="1:17">
      <c r="A70" s="13" t="s">
        <v>26</v>
      </c>
      <c r="B70" s="12"/>
      <c r="C70" s="13"/>
      <c r="D70" s="13"/>
      <c r="E70" s="13"/>
      <c r="F70" s="13"/>
      <c r="G70" s="13"/>
      <c r="H70" s="13"/>
      <c r="I70" s="13"/>
    </row>
    <row r="71" spans="1:17">
      <c r="A71" s="13"/>
      <c r="B71" s="12"/>
      <c r="C71" s="12"/>
      <c r="D71" s="12"/>
      <c r="E71" s="12"/>
      <c r="F71" s="12"/>
      <c r="G71" s="12"/>
      <c r="H71" s="12"/>
      <c r="I71" s="13"/>
    </row>
    <row r="72" spans="1:17" ht="15" customHeight="1">
      <c r="A72" s="13"/>
      <c r="B72" s="12"/>
      <c r="C72" s="13"/>
      <c r="D72" s="13"/>
      <c r="E72" s="13"/>
      <c r="F72" s="13"/>
      <c r="G72" s="13"/>
      <c r="H72" s="13"/>
      <c r="I72" s="13"/>
    </row>
    <row r="73" spans="1:17">
      <c r="A73" s="13"/>
      <c r="B73" s="13"/>
      <c r="C73" s="13"/>
      <c r="D73" s="13"/>
      <c r="E73" s="13"/>
      <c r="F73" s="13"/>
      <c r="G73" s="13"/>
      <c r="H73" s="13"/>
      <c r="I73" s="13"/>
    </row>
    <row r="74" spans="1:17">
      <c r="A74" s="12"/>
      <c r="B74" s="12"/>
      <c r="C74" s="12"/>
      <c r="D74" s="12"/>
      <c r="E74" s="12"/>
      <c r="F74" s="12"/>
      <c r="G74" s="12"/>
      <c r="H74" s="12"/>
      <c r="I74" s="13"/>
      <c r="L74" s="10"/>
      <c r="M74" s="6"/>
      <c r="N74" s="6"/>
      <c r="O74" s="11"/>
      <c r="P74" s="7"/>
      <c r="Q74" s="7"/>
    </row>
    <row r="75" spans="1:17">
      <c r="A75" s="12"/>
      <c r="B75" s="12"/>
      <c r="C75" s="12"/>
      <c r="D75" s="12"/>
      <c r="E75" s="12"/>
      <c r="F75" s="12"/>
      <c r="G75" s="12"/>
      <c r="H75" s="12"/>
      <c r="I75" s="13"/>
    </row>
    <row r="76" spans="1:17">
      <c r="A76" s="12"/>
      <c r="B76" s="12"/>
      <c r="C76" s="12"/>
      <c r="D76" s="12"/>
      <c r="E76" s="12"/>
      <c r="F76" s="12"/>
      <c r="G76" s="12"/>
      <c r="H76" s="12"/>
      <c r="I76" s="13"/>
    </row>
    <row r="77" spans="1:17">
      <c r="A77" s="12"/>
      <c r="B77" s="12"/>
      <c r="C77" s="12"/>
      <c r="D77" s="12"/>
      <c r="E77" s="12"/>
      <c r="F77" s="12"/>
      <c r="G77" s="12"/>
      <c r="H77" s="12"/>
      <c r="I77" s="13"/>
      <c r="K77" s="9"/>
    </row>
    <row r="78" spans="1:17">
      <c r="A78" s="12"/>
      <c r="B78" s="12"/>
      <c r="C78" s="12"/>
      <c r="D78" s="12"/>
      <c r="E78" s="12"/>
      <c r="F78" s="12"/>
      <c r="G78" s="12"/>
      <c r="H78" s="12"/>
      <c r="I78" s="13"/>
    </row>
    <row r="79" spans="1:17">
      <c r="A79" s="12"/>
      <c r="B79" s="12"/>
      <c r="C79" s="12"/>
      <c r="D79" s="12"/>
      <c r="E79" s="12"/>
      <c r="F79" s="12"/>
      <c r="G79" s="12"/>
      <c r="H79" s="12"/>
      <c r="I79" s="12"/>
    </row>
    <row r="80" spans="1:17">
      <c r="A80" s="12"/>
      <c r="B80" s="12"/>
      <c r="C80" s="12"/>
      <c r="D80" s="12"/>
      <c r="E80" s="12"/>
      <c r="F80" s="12"/>
      <c r="G80" s="12"/>
      <c r="H80" s="12"/>
      <c r="I80" s="12"/>
    </row>
    <row r="81" spans="1:9">
      <c r="A81" s="12"/>
      <c r="B81" s="12"/>
      <c r="C81" s="12"/>
      <c r="D81" s="12"/>
      <c r="E81" s="12"/>
      <c r="F81" s="12"/>
      <c r="G81" s="12"/>
      <c r="H81" s="12"/>
      <c r="I81" s="12"/>
    </row>
    <row r="82" spans="1:9">
      <c r="A82" s="12"/>
      <c r="B82" s="20"/>
      <c r="C82" s="21"/>
      <c r="D82" s="21"/>
      <c r="E82" s="21"/>
      <c r="F82" s="22"/>
      <c r="G82" s="22"/>
      <c r="H82" s="12"/>
      <c r="I82" s="12"/>
    </row>
    <row r="83" spans="1:9">
      <c r="A83" s="12"/>
      <c r="B83" s="20"/>
      <c r="C83" s="21"/>
      <c r="D83" s="21"/>
      <c r="E83" s="21"/>
      <c r="F83" s="22"/>
      <c r="G83" s="22"/>
      <c r="H83" s="12"/>
      <c r="I83" s="13"/>
    </row>
    <row r="84" spans="1:9">
      <c r="A84" s="12"/>
      <c r="B84" s="20"/>
      <c r="C84" s="21"/>
      <c r="D84" s="21"/>
      <c r="E84" s="21"/>
      <c r="F84" s="22"/>
      <c r="G84" s="22"/>
      <c r="H84" s="12"/>
      <c r="I84" s="13"/>
    </row>
    <row r="85" spans="1:9">
      <c r="A85" s="12"/>
      <c r="B85" s="20"/>
      <c r="C85" s="21"/>
      <c r="D85" s="21"/>
      <c r="E85" s="21"/>
      <c r="F85" s="22"/>
      <c r="G85" s="22"/>
      <c r="H85" s="12"/>
      <c r="I85" s="13"/>
    </row>
    <row r="86" spans="1:9">
      <c r="A86" s="12"/>
      <c r="B86" s="20"/>
      <c r="C86" s="21"/>
      <c r="D86" s="21"/>
      <c r="E86" s="21"/>
      <c r="F86" s="22"/>
      <c r="G86" s="22"/>
      <c r="H86" s="12"/>
      <c r="I86" s="13"/>
    </row>
    <row r="87" spans="1:9">
      <c r="A87" s="12"/>
      <c r="B87" s="20"/>
      <c r="C87" s="21"/>
      <c r="D87" s="21"/>
      <c r="E87" s="21"/>
      <c r="F87" s="22"/>
      <c r="G87" s="22"/>
      <c r="H87" s="12"/>
      <c r="I87" s="13"/>
    </row>
    <row r="88" spans="1:9">
      <c r="A88" s="12"/>
      <c r="B88" s="20"/>
      <c r="C88" s="21"/>
      <c r="D88" s="21"/>
      <c r="E88" s="21"/>
      <c r="F88" s="22"/>
      <c r="G88" s="22"/>
      <c r="H88" s="12"/>
      <c r="I88" s="13"/>
    </row>
    <row r="89" spans="1:9">
      <c r="A89" s="12"/>
      <c r="B89" s="20"/>
      <c r="C89" s="21"/>
      <c r="D89" s="21"/>
      <c r="E89" s="21"/>
      <c r="F89" s="22"/>
      <c r="G89" s="22"/>
      <c r="H89" s="12"/>
      <c r="I89" s="13"/>
    </row>
    <row r="90" spans="1:9">
      <c r="A90" s="12"/>
      <c r="B90" s="12"/>
      <c r="C90" s="12"/>
      <c r="D90" s="12" t="s">
        <v>27</v>
      </c>
      <c r="E90" s="12"/>
      <c r="F90" s="12"/>
      <c r="G90" s="12"/>
      <c r="H90" s="12"/>
      <c r="I90" s="13"/>
    </row>
    <row r="91" spans="1:9">
      <c r="A91" s="12"/>
      <c r="B91" s="12" t="s">
        <v>28</v>
      </c>
      <c r="C91" s="31">
        <v>3</v>
      </c>
      <c r="D91" s="12">
        <f>C91*10</f>
        <v>30</v>
      </c>
      <c r="E91" s="12"/>
      <c r="F91" s="12" t="s">
        <v>29</v>
      </c>
      <c r="G91" s="12"/>
      <c r="H91" s="23">
        <f>LOG10(C91)</f>
        <v>0.47712125471966244</v>
      </c>
      <c r="I91" s="13"/>
    </row>
    <row r="92" spans="1:9">
      <c r="A92" s="12"/>
      <c r="B92" s="12" t="s">
        <v>23</v>
      </c>
      <c r="C92" s="24">
        <f>G68</f>
        <v>168775.66562011675</v>
      </c>
      <c r="D92" s="12"/>
      <c r="E92" s="12"/>
      <c r="F92" s="12" t="s">
        <v>30</v>
      </c>
      <c r="G92" s="12"/>
      <c r="H92" s="23">
        <f>LOG10(C92/120)</f>
        <v>3.1481285833939987</v>
      </c>
      <c r="I92" s="13"/>
    </row>
    <row r="93" spans="1:9">
      <c r="A93" s="12"/>
      <c r="B93" s="12" t="s">
        <v>46</v>
      </c>
      <c r="C93" s="12"/>
      <c r="D93" s="12"/>
      <c r="E93" s="12"/>
      <c r="F93" s="12" t="s">
        <v>31</v>
      </c>
      <c r="G93" s="28">
        <f>(219-211*H91+58*H91*H91)*H92</f>
        <v>414.07589428800952</v>
      </c>
      <c r="H93" s="12" t="s">
        <v>32</v>
      </c>
      <c r="I93" s="13"/>
    </row>
    <row r="94" spans="1:9">
      <c r="B94" s="5"/>
      <c r="C94" s="6"/>
      <c r="D94" s="6"/>
      <c r="E94" s="6"/>
      <c r="F94" s="7"/>
      <c r="G94" s="7"/>
      <c r="I94" s="1"/>
    </row>
    <row r="95" spans="1:9">
      <c r="B95" s="5"/>
      <c r="C95" s="6"/>
      <c r="D95" s="6"/>
      <c r="E95" s="6"/>
      <c r="F95" s="7"/>
      <c r="G95" s="7"/>
      <c r="I95" s="1"/>
    </row>
    <row r="96" spans="1:9">
      <c r="B96" s="5"/>
      <c r="C96" s="6"/>
      <c r="D96" s="6"/>
      <c r="E96" s="6"/>
      <c r="F96" s="7"/>
      <c r="G96" s="7"/>
      <c r="I96" s="1"/>
    </row>
    <row r="97" spans="1:9">
      <c r="A97" s="1"/>
      <c r="B97" s="5"/>
      <c r="C97" s="6"/>
      <c r="D97" s="6"/>
      <c r="E97" s="6"/>
      <c r="F97" s="7"/>
      <c r="G97" s="7"/>
      <c r="H97" s="1"/>
      <c r="I97" s="1"/>
    </row>
    <row r="103" spans="1:9">
      <c r="B103" s="5"/>
      <c r="C103" s="6"/>
      <c r="D103" s="6"/>
      <c r="E103" s="6"/>
      <c r="F103" s="7"/>
      <c r="G103" s="7"/>
    </row>
    <row r="104" spans="1:9">
      <c r="B104" s="5"/>
      <c r="C104" s="6"/>
      <c r="D104" s="6"/>
      <c r="E104" s="6"/>
      <c r="F104" s="7"/>
      <c r="G104" s="7"/>
    </row>
    <row r="105" spans="1:9">
      <c r="B105" s="5"/>
      <c r="C105" s="6"/>
      <c r="D105" s="6"/>
      <c r="E105" s="6"/>
      <c r="F105" s="7"/>
      <c r="G105" s="7"/>
    </row>
    <row r="106" spans="1:9">
      <c r="B106" s="5"/>
      <c r="C106" s="6"/>
      <c r="D106" s="6"/>
      <c r="E106" s="6"/>
      <c r="F106" s="7"/>
      <c r="G106" s="7"/>
    </row>
    <row r="107" spans="1:9">
      <c r="B107" s="5"/>
      <c r="C107" s="6"/>
      <c r="D107" s="6"/>
      <c r="E107" s="6"/>
      <c r="F107" s="7"/>
      <c r="G107" s="7"/>
    </row>
    <row r="108" spans="1:9">
      <c r="B108" s="5"/>
      <c r="C108" s="6"/>
      <c r="D108" s="6"/>
      <c r="E108" s="6"/>
      <c r="F108" s="6"/>
      <c r="G108" s="6"/>
    </row>
    <row r="109" spans="1:9">
      <c r="B109" s="5"/>
      <c r="C109" s="8"/>
      <c r="D109" s="8"/>
      <c r="E109" s="8"/>
      <c r="F109" s="8"/>
      <c r="G109" s="8"/>
    </row>
    <row r="126" spans="1:8">
      <c r="A126" s="1"/>
      <c r="B126" s="1"/>
      <c r="C126" s="1"/>
      <c r="D126" s="1"/>
      <c r="E126" s="1"/>
      <c r="F126" s="1"/>
      <c r="G126" s="2"/>
      <c r="H126" s="1"/>
    </row>
    <row r="127" spans="1:8">
      <c r="A127" s="1"/>
      <c r="B127" s="1"/>
      <c r="C127" s="1"/>
      <c r="D127" s="1"/>
      <c r="E127" s="1"/>
      <c r="F127" s="1"/>
      <c r="G127" s="2"/>
      <c r="H127" s="1"/>
    </row>
    <row r="128" spans="1:8">
      <c r="A128" s="1"/>
      <c r="B128" s="1"/>
      <c r="C128" s="1"/>
      <c r="D128" s="1"/>
      <c r="E128" s="1"/>
      <c r="F128" s="1"/>
      <c r="G128" s="2"/>
      <c r="H128" s="1"/>
    </row>
    <row r="129" spans="1:8">
      <c r="A129" s="1"/>
      <c r="B129" s="1"/>
      <c r="C129" s="1"/>
      <c r="D129" s="1"/>
      <c r="E129" s="1"/>
      <c r="F129" s="1"/>
      <c r="G129" s="2"/>
      <c r="H129" s="1"/>
    </row>
    <row r="130" spans="1:8">
      <c r="A130" s="1"/>
      <c r="B130" s="1"/>
      <c r="C130" s="1"/>
      <c r="D130" s="1"/>
      <c r="E130" s="1"/>
      <c r="F130" s="1"/>
      <c r="G130" s="1"/>
      <c r="H130" s="1"/>
    </row>
    <row r="131" spans="1:8">
      <c r="A131" s="1"/>
      <c r="B131" s="1"/>
      <c r="C131" s="1"/>
      <c r="D131" s="1"/>
      <c r="E131" s="1"/>
      <c r="F131" s="1"/>
      <c r="G131" s="1"/>
      <c r="H131" s="1"/>
    </row>
    <row r="132" spans="1:8">
      <c r="A132" s="1"/>
      <c r="B132" s="1"/>
      <c r="C132" s="1"/>
      <c r="D132" s="1"/>
      <c r="E132" s="1"/>
      <c r="F132" s="1"/>
      <c r="G132" s="1"/>
      <c r="H132" s="1"/>
    </row>
    <row r="133" spans="1:8">
      <c r="A133" s="1"/>
      <c r="B133" s="1"/>
      <c r="C133" s="1"/>
      <c r="D133" s="1"/>
      <c r="E133" s="1"/>
      <c r="F133" s="1"/>
      <c r="G133" s="1"/>
      <c r="H133" s="1"/>
    </row>
    <row r="134" spans="1:8">
      <c r="A134" s="1"/>
      <c r="B134" s="1"/>
      <c r="C134" s="1"/>
      <c r="D134" s="1"/>
      <c r="E134" s="1"/>
      <c r="F134" s="1"/>
      <c r="G134" s="4"/>
      <c r="H134" s="1"/>
    </row>
    <row r="135" spans="1:8">
      <c r="A135" s="1"/>
      <c r="B135" s="1"/>
      <c r="C135" s="1"/>
      <c r="D135" s="1"/>
      <c r="E135" s="1"/>
      <c r="F135" s="1"/>
      <c r="G135" s="1"/>
      <c r="H135" s="1"/>
    </row>
    <row r="136" spans="1:8">
      <c r="A136" s="1"/>
      <c r="B136" s="1"/>
      <c r="C136" s="1"/>
      <c r="D136" s="1"/>
      <c r="E136" s="1"/>
      <c r="F136" s="1"/>
      <c r="G136" s="3"/>
      <c r="H136" s="1"/>
    </row>
    <row r="137" spans="1:8">
      <c r="A137" s="1"/>
      <c r="B137" s="1"/>
      <c r="C137" s="1"/>
      <c r="D137" s="1"/>
      <c r="E137" s="1"/>
      <c r="F137" s="1"/>
      <c r="G137" s="1"/>
      <c r="H137" s="1"/>
    </row>
    <row r="138" spans="1:8">
      <c r="A138" s="1"/>
      <c r="B138" s="1"/>
      <c r="C138" s="1"/>
      <c r="D138" s="1"/>
      <c r="E138" s="1"/>
      <c r="F138" s="1"/>
      <c r="G138" s="1"/>
      <c r="H138" s="1"/>
    </row>
    <row r="139" spans="1:8">
      <c r="A139" s="1"/>
    </row>
    <row r="140" spans="1:8">
      <c r="A140" s="1"/>
    </row>
    <row r="141" spans="1:8">
      <c r="A141" s="1"/>
    </row>
    <row r="142" spans="1:8">
      <c r="A142" s="1"/>
    </row>
    <row r="143" spans="1:8">
      <c r="A143" s="1"/>
    </row>
  </sheetData>
  <sheetProtection algorithmName="SHA-512" hashValue="jxZ3LX8mmyaIrMhnLgeUx2w4brahN2S1cWrr/28JpsJwRuz0oIMNS3gbLHoztkJtY1+rs57r0/9P2lxmjFg9nA==" saltValue="6cdxOF3hNLda8a8AYmUKBQ==" spinCount="100000" sheet="1" objects="1" scenarios="1"/>
  <mergeCells count="9">
    <mergeCell ref="B13:H16"/>
    <mergeCell ref="C1:G1"/>
    <mergeCell ref="A1:B1"/>
    <mergeCell ref="C2:D2"/>
    <mergeCell ref="G2:H2"/>
    <mergeCell ref="A2:B2"/>
    <mergeCell ref="E2:F2"/>
    <mergeCell ref="H1:I1"/>
    <mergeCell ref="A3:I3"/>
  </mergeCells>
  <dataValidations count="1">
    <dataValidation type="list" allowBlank="1" showInputMessage="1" showErrorMessage="1" sqref="G62" xr:uid="{92A701E0-DE47-4E62-BD9A-5E728BD51FFB}">
      <formula1>"2.8,2.5"</formula1>
    </dataValidation>
  </dataValidations>
  <pageMargins left="0.70866141732283472" right="0.70866141732283472" top="0.74803149606299213" bottom="0.74803149606299213" header="0.31496062992125984" footer="0.31496062992125984"/>
  <pageSetup paperSize="9" orientation="portrait" r:id="rId1"/>
  <headerFooter>
    <oddHeader xml:space="preserve">&amp;C&amp;"Calibri,Regular"&amp;1&amp;K008000
</oddHeader>
    <oddFooter>&amp;C&amp;8© 2025 HNR Associates | https://hnrassociates.com&amp;R&amp;8Page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933E32F1C40C41ADF2690F231FFAE2" ma:contentTypeVersion="19" ma:contentTypeDescription="Create a new document." ma:contentTypeScope="" ma:versionID="4f60a3f104ebbf51d04bcd8fd5ebe405">
  <xsd:schema xmlns:xsd="http://www.w3.org/2001/XMLSchema" xmlns:xs="http://www.w3.org/2001/XMLSchema" xmlns:p="http://schemas.microsoft.com/office/2006/metadata/properties" xmlns:ns2="2d2d6c67-ac09-46ec-811a-f1b46b0cad13" xmlns:ns3="e31eba2d-390a-4e96-b80b-3bf4298efbd5" targetNamespace="http://schemas.microsoft.com/office/2006/metadata/properties" ma:root="true" ma:fieldsID="35770a6fcd582b5b9febfe3ec60fb83d" ns2:_="" ns3:_="">
    <xsd:import namespace="2d2d6c67-ac09-46ec-811a-f1b46b0cad13"/>
    <xsd:import namespace="e31eba2d-390a-4e96-b80b-3bf4298efb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TaxCatchAll" minOccurs="0"/>
                <xsd:element ref="ns3:lcf76f155ced4ddcb4097134ff3c332f" minOccurs="0"/>
                <xsd:element ref="ns3:Status" minOccurs="0"/>
                <xsd:element ref="ns3:Date_x0020_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2d6c67-ac09-46ec-811a-f1b46b0cad1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498e0b7-ac64-445a-98df-91e5965d09f5}" ma:internalName="TaxCatchAll" ma:showField="CatchAllData" ma:web="2d2d6c67-ac09-46ec-811a-f1b46b0cad1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31eba2d-390a-4e96-b80b-3bf4298efb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e5fe6a8-1ecd-4e37-a481-41537101cb2c" ma:termSetId="09814cd3-568e-fe90-9814-8d621ff8fb84" ma:anchorId="fba54fb3-c3e1-fe81-a776-ca4b69148c4d" ma:open="true" ma:isKeyword="false">
      <xsd:complexType>
        <xsd:sequence>
          <xsd:element ref="pc:Terms" minOccurs="0" maxOccurs="1"/>
        </xsd:sequence>
      </xsd:complexType>
    </xsd:element>
    <xsd:element name="Status" ma:index="23" nillable="true" ma:displayName="Status" ma:internalName="Status">
      <xsd:simpleType>
        <xsd:restriction base="dms:Text">
          <xsd:maxLength value="255"/>
        </xsd:restriction>
      </xsd:simpleType>
    </xsd:element>
    <xsd:element name="Date_x0020_approved" ma:index="24" nillable="true" ma:displayName="Date approved" ma:internalName="Date_x0020_approv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2d6c67-ac09-46ec-811a-f1b46b0cad13" xsi:nil="true"/>
    <Date_x0020_approved xmlns="e31eba2d-390a-4e96-b80b-3bf4298efbd5" xsi:nil="true"/>
    <Status xmlns="e31eba2d-390a-4e96-b80b-3bf4298efbd5" xsi:nil="true"/>
    <lcf76f155ced4ddcb4097134ff3c332f xmlns="e31eba2d-390a-4e96-b80b-3bf4298efb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FEDD04-9893-4F66-B805-04F504304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2d6c67-ac09-46ec-811a-f1b46b0cad13"/>
    <ds:schemaRef ds:uri="e31eba2d-390a-4e96-b80b-3bf4298ef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FC108-AA12-4210-86B6-5719E3B957D7}">
  <ds:schemaRefs>
    <ds:schemaRef ds:uri="http://schemas.microsoft.com/office/2006/metadata/properties"/>
    <ds:schemaRef ds:uri="http://schemas.microsoft.com/office/infopath/2007/PartnerControls"/>
    <ds:schemaRef ds:uri="2d2d6c67-ac09-46ec-811a-f1b46b0cad13"/>
    <ds:schemaRef ds:uri="e31eba2d-390a-4e96-b80b-3bf4298efbd5"/>
  </ds:schemaRefs>
</ds:datastoreItem>
</file>

<file path=customXml/itemProps3.xml><?xml version="1.0" encoding="utf-8"?>
<ds:datastoreItem xmlns:ds="http://schemas.openxmlformats.org/officeDocument/2006/customXml" ds:itemID="{0E2A0070-BA22-4A2A-92CD-FA442D504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Pavement Thickness</vt:lpstr>
      <vt:lpstr>'Pavement Thickness'!Print_Titles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harjot singh</dc:creator>
  <cp:keywords/>
  <dc:description/>
  <cp:lastModifiedBy>Harjot Singh</cp:lastModifiedBy>
  <cp:revision/>
  <cp:lastPrinted>2025-08-23T11:42:38Z</cp:lastPrinted>
  <dcterms:created xsi:type="dcterms:W3CDTF">2021-09-28T10:25:35Z</dcterms:created>
  <dcterms:modified xsi:type="dcterms:W3CDTF">2025-09-06T00:18:56Z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0x01010056933E32F1C40C41ADF2690F231FFAE2</vt:lpwstr>
  </property>
  <property fmtid="{D5CDD505-2E9C-101B-9397-08002B2CF9AE}" pid="3" name="MSIP_Label_d724282d-924e-46d4-89c6-24b913bfeeae_Enabled">
    <vt:lpwstr>true</vt:lpwstr>
  </property>
  <property fmtid="{D5CDD505-2E9C-101B-9397-08002B2CF9AE}" pid="4" name="MSIP_Label_d724282d-924e-46d4-89c6-24b913bfeeae_SetDate">
    <vt:lpwstr>2024-07-04T23:43:44Z</vt:lpwstr>
  </property>
  <property fmtid="{D5CDD505-2E9C-101B-9397-08002B2CF9AE}" pid="5" name="MSIP_Label_d724282d-924e-46d4-89c6-24b913bfeeae_Method">
    <vt:lpwstr>Privileged</vt:lpwstr>
  </property>
  <property fmtid="{D5CDD505-2E9C-101B-9397-08002B2CF9AE}" pid="6" name="MSIP_Label_d724282d-924e-46d4-89c6-24b913bfeeae_Name">
    <vt:lpwstr>SEC=UNOFFICIAL</vt:lpwstr>
  </property>
  <property fmtid="{D5CDD505-2E9C-101B-9397-08002B2CF9AE}" pid="7" name="MSIP_Label_d724282d-924e-46d4-89c6-24b913bfeeae_SiteId">
    <vt:lpwstr>687a4898-f3f2-4024-aa39-9bb325e6de80</vt:lpwstr>
  </property>
  <property fmtid="{D5CDD505-2E9C-101B-9397-08002B2CF9AE}" pid="8" name="MSIP_Label_d724282d-924e-46d4-89c6-24b913bfeeae_ActionId">
    <vt:lpwstr>0b4e6f03-95b7-43f8-b6aa-3632653e0b4c</vt:lpwstr>
  </property>
  <property fmtid="{D5CDD505-2E9C-101B-9397-08002B2CF9AE}" pid="9" name="MSIP_Label_d724282d-924e-46d4-89c6-24b913bfeeae_ContentBits">
    <vt:lpwstr>1</vt:lpwstr>
  </property>
</Properties>
</file>